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becker/Kristianna/A-Tierschutz/ZUCHT/Neuberechnung Zuchtzahen/"/>
    </mc:Choice>
  </mc:AlternateContent>
  <xr:revisionPtr revIDLastSave="0" documentId="13_ncr:1_{5B01D39D-4B1F-A44D-BE2D-F05522E5C4A6}" xr6:coauthVersionLast="47" xr6:coauthVersionMax="47" xr10:uidLastSave="{00000000-0000-0000-0000-000000000000}"/>
  <bookViews>
    <workbookView xWindow="-34700" yWindow="-9860" windowWidth="31200" windowHeight="2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C9" i="1" s="1"/>
  <c r="C13" i="1" s="1"/>
  <c r="C15" i="1" s="1"/>
  <c r="C17" i="1" s="1"/>
  <c r="C22" i="1" s="1"/>
  <c r="C23" i="1" s="1"/>
  <c r="C10" i="1" l="1"/>
  <c r="C21" i="1" s="1"/>
  <c r="C24" i="1" l="1"/>
</calcChain>
</file>

<file path=xl/sharedStrings.xml><?xml version="1.0" encoding="utf-8"?>
<sst xmlns="http://schemas.openxmlformats.org/spreadsheetml/2006/main" count="26" uniqueCount="26">
  <si>
    <t>Zuchtweibchen</t>
  </si>
  <si>
    <t>Zuchtmännchen</t>
  </si>
  <si>
    <t>Gezüchtete Nachkommen</t>
  </si>
  <si>
    <t>aufgerundeter Bedarf pro Woche (= Gesamtbedarf  / 5 Jahre Genehmigungsdauer / 52 Wochen)</t>
  </si>
  <si>
    <t xml:space="preserve">aufgerundeter Bedarf pro Woche </t>
  </si>
  <si>
    <t>aufgerundeter Bedarf für die Bewilligungsdauer von 5 Jahren</t>
  </si>
  <si>
    <t>aufgerundete notwendige Zuchtweibchen / Käfige zur Erzeugung des wöchentlichen Experimentalbedarfs + Zuchtrekrutierung</t>
  </si>
  <si>
    <t>Dauer des Zuchteinsatzes der Zuchtweibchen in Monaten (Wertespanne 2-8)</t>
  </si>
  <si>
    <r>
      <rPr>
        <b/>
        <sz val="11"/>
        <color theme="1"/>
        <rFont val="Calibri"/>
        <family val="2"/>
        <scheme val="minor"/>
      </rPr>
      <t>Remontierungsrate</t>
    </r>
    <r>
      <rPr>
        <sz val="11"/>
        <color theme="1"/>
        <rFont val="Calibri"/>
        <family val="2"/>
        <scheme val="minor"/>
      </rPr>
      <t xml:space="preserve"> (Anteil der Zucht der zur Rekrutierung neuer Zuchttiere erforderlich ist = 30%)</t>
    </r>
  </si>
  <si>
    <t>aufgerundete notwendige Zuchtweibchen / Käfige zur Erzeugung des wöchentlichen Experimentalbedarfs + Zuchtrekrutierung für die Dauer von 5 Jahren</t>
  </si>
  <si>
    <t>Berechnungstabelle für Tierzahlen von Mauszuchten*</t>
  </si>
  <si>
    <t xml:space="preserve">      Rotschrift: Eingaben erforderlich</t>
  </si>
  <si>
    <r>
      <rPr>
        <b/>
        <sz val="11"/>
        <color theme="1"/>
        <rFont val="Calibri"/>
        <family val="2"/>
        <scheme val="minor"/>
      </rPr>
      <t>Penetranz</t>
    </r>
    <r>
      <rPr>
        <sz val="11"/>
        <color theme="1"/>
        <rFont val="Calibri"/>
        <family val="2"/>
        <scheme val="minor"/>
      </rPr>
      <t xml:space="preserve"> = Häufigkeit der gewünschten Experimentalgenotypen gemäß Tierversuch (%)</t>
    </r>
  </si>
  <si>
    <t>Gesamtbedarf gemäß Angaben im Tierversuch</t>
  </si>
  <si>
    <t>Benötigte Experimentaltiere mit gewünschtem Geschlecht und Genotyp gemäß Angaben im Tierversuch</t>
  </si>
  <si>
    <r>
      <rPr>
        <b/>
        <sz val="11"/>
        <color theme="1"/>
        <rFont val="Calibri"/>
        <family val="2"/>
        <scheme val="minor"/>
      </rPr>
      <t>Geschlecht</t>
    </r>
    <r>
      <rPr>
        <sz val="11"/>
        <color theme="1"/>
        <rFont val="Calibri"/>
        <family val="2"/>
        <scheme val="minor"/>
      </rPr>
      <t xml:space="preserve"> der gewünschen Experimentaltiere gemäß Angaben im Tierversuch:
     1: egal oder balanciert
     2: nur 1 Geschlecht</t>
    </r>
  </si>
  <si>
    <t>aufgerundete notwendige Zuchtweibchen zur Erzeugung des wöchentlichen Experimentalbedarfs</t>
  </si>
  <si>
    <t>Verpaarung
     1 = monogame Anpaarung 1:1
     2 = polygame Anpaarung 1:2</t>
  </si>
  <si>
    <t>EXPERIMENTALTIERE</t>
  </si>
  <si>
    <t>ZUCHTWEIBCHEN</t>
  </si>
  <si>
    <t>ZUCHTMÄNNCHEN</t>
  </si>
  <si>
    <t>GESAMTTIERZAHLEN FÜR 5 JAHRE</t>
  </si>
  <si>
    <t xml:space="preserve">Gesamttierzahl </t>
  </si>
  <si>
    <t xml:space="preserve">     Berechnung ist von der Behörde (RP) anerkannt</t>
  </si>
  <si>
    <t>* erstellt durch das DKFZ, Juli 2022</t>
  </si>
  <si>
    <r>
      <rPr>
        <b/>
        <sz val="11"/>
        <color theme="1"/>
        <rFont val="Calibri"/>
        <family val="2"/>
        <scheme val="minor"/>
      </rPr>
      <t>Kolonieindex (KI)</t>
    </r>
    <r>
      <rPr>
        <sz val="11"/>
        <color theme="1"/>
        <rFont val="Calibri"/>
        <family val="2"/>
        <scheme val="minor"/>
      </rPr>
      <t xml:space="preserve"> der Produktionszucht (i.d.R. 0,8)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</si>
</sst>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0" xfId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10" xfId="0" applyFont="1" applyBorder="1"/>
    <xf numFmtId="0" fontId="0" fillId="0" borderId="4" xfId="0" applyBorder="1"/>
    <xf numFmtId="0" fontId="0" fillId="0" borderId="5" xfId="0" applyBorder="1"/>
    <xf numFmtId="0" fontId="0" fillId="0" borderId="13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7" xfId="0" quotePrefix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 wrapText="1"/>
    </xf>
    <xf numFmtId="1" fontId="0" fillId="0" borderId="5" xfId="0" applyNumberForma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Normal="100" workbookViewId="0">
      <selection activeCell="C6" sqref="C6"/>
    </sheetView>
  </sheetViews>
  <sheetFormatPr baseColWidth="10" defaultRowHeight="15" x14ac:dyDescent="0.2"/>
  <cols>
    <col min="1" max="1" width="29.83203125" customWidth="1"/>
    <col min="2" max="2" width="79.83203125" customWidth="1"/>
    <col min="3" max="3" width="8" bestFit="1" customWidth="1"/>
    <col min="4" max="5" width="7.5" bestFit="1" customWidth="1"/>
  </cols>
  <sheetData>
    <row r="1" spans="1:5" ht="19" x14ac:dyDescent="0.25">
      <c r="A1" s="1" t="s">
        <v>10</v>
      </c>
    </row>
    <row r="2" spans="1:5" ht="16" customHeight="1" x14ac:dyDescent="0.2">
      <c r="A2" t="s">
        <v>23</v>
      </c>
    </row>
    <row r="3" spans="1:5" ht="16" customHeight="1" thickBot="1" x14ac:dyDescent="0.25">
      <c r="A3" s="8" t="s">
        <v>11</v>
      </c>
    </row>
    <row r="4" spans="1:5" x14ac:dyDescent="0.2">
      <c r="A4" s="13" t="s">
        <v>18</v>
      </c>
      <c r="B4" s="14"/>
      <c r="C4" s="15"/>
      <c r="D4" s="9"/>
      <c r="E4" s="2"/>
    </row>
    <row r="5" spans="1:5" x14ac:dyDescent="0.2">
      <c r="A5" s="22" t="s">
        <v>14</v>
      </c>
      <c r="B5" s="39" t="s">
        <v>13</v>
      </c>
      <c r="C5" s="12">
        <v>500</v>
      </c>
      <c r="D5" s="9"/>
      <c r="E5" s="2"/>
    </row>
    <row r="6" spans="1:5" s="26" customFormat="1" ht="16" x14ac:dyDescent="0.2">
      <c r="A6" s="22"/>
      <c r="B6" s="38" t="s">
        <v>3</v>
      </c>
      <c r="C6" s="10">
        <f>ROUNDUP(+C5/5/52,0)</f>
        <v>2</v>
      </c>
      <c r="D6" s="24"/>
      <c r="E6" s="25"/>
    </row>
    <row r="7" spans="1:5" s="26" customFormat="1" ht="48" x14ac:dyDescent="0.2">
      <c r="A7" s="11"/>
      <c r="B7" s="7" t="s">
        <v>15</v>
      </c>
      <c r="C7" s="12">
        <v>1</v>
      </c>
      <c r="D7" s="24"/>
      <c r="E7" s="25"/>
    </row>
    <row r="8" spans="1:5" s="26" customFormat="1" ht="16" x14ac:dyDescent="0.2">
      <c r="A8" s="11"/>
      <c r="B8" s="7" t="s">
        <v>12</v>
      </c>
      <c r="C8" s="20">
        <v>0.5</v>
      </c>
      <c r="D8" s="24"/>
      <c r="E8" s="25"/>
    </row>
    <row r="9" spans="1:5" s="26" customFormat="1" ht="16" x14ac:dyDescent="0.2">
      <c r="A9" s="22"/>
      <c r="B9" s="7" t="s">
        <v>4</v>
      </c>
      <c r="C9" s="10">
        <f>ROUNDUP(C6*C7/C8,0)</f>
        <v>4</v>
      </c>
      <c r="D9" s="24"/>
      <c r="E9" s="25"/>
    </row>
    <row r="10" spans="1:5" s="26" customFormat="1" ht="17" thickBot="1" x14ac:dyDescent="0.25">
      <c r="A10" s="23"/>
      <c r="B10" s="21" t="s">
        <v>5</v>
      </c>
      <c r="C10" s="16">
        <f>+C9*52*5</f>
        <v>1040</v>
      </c>
      <c r="D10" s="24"/>
      <c r="E10" s="25"/>
    </row>
    <row r="11" spans="1:5" s="26" customFormat="1" x14ac:dyDescent="0.2">
      <c r="A11" s="27" t="s">
        <v>19</v>
      </c>
      <c r="B11" s="28"/>
      <c r="C11" s="29"/>
      <c r="D11" s="24"/>
      <c r="E11" s="25"/>
    </row>
    <row r="12" spans="1:5" s="26" customFormat="1" ht="16" x14ac:dyDescent="0.2">
      <c r="A12" s="11"/>
      <c r="B12" s="7" t="s">
        <v>25</v>
      </c>
      <c r="C12" s="12">
        <v>0.8</v>
      </c>
      <c r="D12" s="24"/>
      <c r="E12" s="25"/>
    </row>
    <row r="13" spans="1:5" s="26" customFormat="1" ht="16" x14ac:dyDescent="0.2">
      <c r="A13" s="11"/>
      <c r="B13" s="7" t="s">
        <v>16</v>
      </c>
      <c r="C13" s="10">
        <f>+ROUNDUP(C9/C12, 0)</f>
        <v>5</v>
      </c>
      <c r="D13" s="24"/>
      <c r="E13" s="25"/>
    </row>
    <row r="14" spans="1:5" s="26" customFormat="1" ht="16" x14ac:dyDescent="0.2">
      <c r="A14" s="11"/>
      <c r="B14" s="7" t="s">
        <v>8</v>
      </c>
      <c r="C14" s="10">
        <v>0.3</v>
      </c>
      <c r="E14" s="25"/>
    </row>
    <row r="15" spans="1:5" s="26" customFormat="1" ht="32" x14ac:dyDescent="0.2">
      <c r="A15" s="11"/>
      <c r="B15" s="7" t="s">
        <v>6</v>
      </c>
      <c r="C15" s="17">
        <f>ROUNDUP(C13/(1-C14),0)</f>
        <v>8</v>
      </c>
      <c r="D15" s="30"/>
      <c r="E15" s="25"/>
    </row>
    <row r="16" spans="1:5" s="26" customFormat="1" ht="16" x14ac:dyDescent="0.2">
      <c r="A16" s="11"/>
      <c r="B16" s="7" t="s">
        <v>7</v>
      </c>
      <c r="C16" s="18">
        <v>5</v>
      </c>
      <c r="D16" s="24"/>
      <c r="E16" s="25"/>
    </row>
    <row r="17" spans="1:5" s="26" customFormat="1" ht="33" thickBot="1" x14ac:dyDescent="0.25">
      <c r="A17" s="31"/>
      <c r="B17" s="32" t="s">
        <v>9</v>
      </c>
      <c r="C17" s="16">
        <f>SUM(C15*12/C16*5)</f>
        <v>96</v>
      </c>
      <c r="D17" s="24"/>
    </row>
    <row r="18" spans="1:5" s="26" customFormat="1" x14ac:dyDescent="0.2">
      <c r="A18" s="27" t="s">
        <v>20</v>
      </c>
      <c r="B18" s="28"/>
      <c r="C18" s="33"/>
      <c r="D18" s="24"/>
      <c r="E18" s="25"/>
    </row>
    <row r="19" spans="1:5" s="26" customFormat="1" ht="49" thickBot="1" x14ac:dyDescent="0.25">
      <c r="A19" s="34"/>
      <c r="B19" s="32" t="s">
        <v>17</v>
      </c>
      <c r="C19" s="19">
        <v>2</v>
      </c>
      <c r="D19" s="24"/>
      <c r="E19" s="25"/>
    </row>
    <row r="20" spans="1:5" s="26" customFormat="1" x14ac:dyDescent="0.2">
      <c r="A20" s="27" t="s">
        <v>21</v>
      </c>
      <c r="B20" s="28"/>
      <c r="C20" s="33"/>
      <c r="D20" s="24"/>
      <c r="E20" s="25"/>
    </row>
    <row r="21" spans="1:5" s="26" customFormat="1" x14ac:dyDescent="0.2">
      <c r="A21" s="11"/>
      <c r="B21" s="25" t="s">
        <v>2</v>
      </c>
      <c r="C21" s="10">
        <f>+C10</f>
        <v>1040</v>
      </c>
      <c r="D21" s="24"/>
      <c r="E21" s="25"/>
    </row>
    <row r="22" spans="1:5" s="26" customFormat="1" x14ac:dyDescent="0.2">
      <c r="A22" s="11"/>
      <c r="B22" s="25" t="s">
        <v>0</v>
      </c>
      <c r="C22" s="10">
        <f>+C17</f>
        <v>96</v>
      </c>
      <c r="D22" s="24"/>
      <c r="E22" s="25"/>
    </row>
    <row r="23" spans="1:5" s="26" customFormat="1" x14ac:dyDescent="0.2">
      <c r="A23" s="11"/>
      <c r="B23" s="25" t="s">
        <v>1</v>
      </c>
      <c r="C23" s="10">
        <f>+C22/C19</f>
        <v>48</v>
      </c>
      <c r="D23" s="24"/>
      <c r="E23" s="25"/>
    </row>
    <row r="24" spans="1:5" s="26" customFormat="1" ht="17" thickBot="1" x14ac:dyDescent="0.25">
      <c r="A24" s="35"/>
      <c r="B24" s="36" t="s">
        <v>22</v>
      </c>
      <c r="C24" s="37">
        <f>SUM(C21:C23)</f>
        <v>1184</v>
      </c>
      <c r="D24" s="24"/>
      <c r="E24" s="25"/>
    </row>
    <row r="25" spans="1:5" s="26" customFormat="1" x14ac:dyDescent="0.2"/>
    <row r="26" spans="1:5" x14ac:dyDescent="0.2">
      <c r="B26" s="4"/>
      <c r="C26" s="3"/>
    </row>
    <row r="27" spans="1:5" x14ac:dyDescent="0.2">
      <c r="A27" t="s">
        <v>24</v>
      </c>
      <c r="B27" s="5"/>
    </row>
    <row r="28" spans="1:5" x14ac:dyDescent="0.2">
      <c r="B28" s="6"/>
    </row>
    <row r="29" spans="1:5" x14ac:dyDescent="0.2">
      <c r="B29" s="5"/>
    </row>
  </sheetData>
  <mergeCells count="2">
    <mergeCell ref="A5:A6"/>
    <mergeCell ref="A9:A10"/>
  </mergeCells>
  <dataValidations xWindow="455" yWindow="492" count="5">
    <dataValidation type="whole" errorStyle="information" operator="greaterThan" allowBlank="1" errorTitle="Zuchteinsatz" error="Die Anzahl der Monate für den Zuchteinsatz kann zwischen 2 und 8 liegen." promptTitle="Dauer des Zuchteinsatz" prompt="Angabe der Monate, die ein Zuchtweibchen für die Zucht verwendet wird (2-8  Monate)." sqref="C16" xr:uid="{00000000-0002-0000-0000-000000000000}">
      <formula1>2</formula1>
    </dataValidation>
    <dataValidation errorStyle="information" operator="equal" allowBlank="1" errorTitle="Kolonie Index" error="Bei belasteten Zuchten beträgt der Kolonie Index 0,8." promptTitle="Kolonie Index" prompt="Der Kolonieindex bezeichnet die mittlere Anzahl abgesetzter Nachkommen pro Zuchtweibchen und Woche.  " sqref="C12:C13" xr:uid="{00000000-0002-0000-0000-000001000000}"/>
    <dataValidation type="decimal" errorStyle="information" allowBlank="1" errorTitle="Penetranz" error="Die Zahl muss größer als 0 sein und kann maximal 1 sein." promptTitle="Penetranz" prompt="Gibt an, mit welcher Häufigkeit der Genotyp auftritt." sqref="C8" xr:uid="{00000000-0002-0000-0000-000002000000}">
      <formula1>1E-27</formula1>
      <formula2>1</formula2>
    </dataValidation>
    <dataValidation type="whole" errorStyle="information" allowBlank="1" errorTitle="Verwendetes Geschlecht" error="Werden Männchen und Weibchen verwendet bitte 1 eingeben._x000a_Wird nur ein Geschlecht verwendet bitte 2 eingeben." promptTitle="Verwendung des Geschlechts" prompt="Werden Männchen und Weibchen verwendet bitte 1 eingeben._x000a_Wird nur ein Geschlecht verwendet bitte 2 eingeben." sqref="C7" xr:uid="{00000000-0002-0000-0000-000003000000}">
      <formula1>1</formula1>
      <formula2>2</formula2>
    </dataValidation>
    <dataValidation type="decimal" operator="lessThan" allowBlank="1" promptTitle="Remontierungsrate" prompt="Anteil der Nachkommenschaft einer Zucht der zur Remontierung von Zuchttieren erforderlich ist. " sqref="C14" xr:uid="{00000000-0002-0000-0000-000004000000}">
      <formula1>1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Schneller, Doris</dc:creator>
  <cp:lastModifiedBy>Microsoft Office User</cp:lastModifiedBy>
  <dcterms:created xsi:type="dcterms:W3CDTF">2022-02-10T11:01:31Z</dcterms:created>
  <dcterms:modified xsi:type="dcterms:W3CDTF">2022-09-20T13:12:35Z</dcterms:modified>
</cp:coreProperties>
</file>